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J42" i="1"/>
  <c r="I40" i="1"/>
  <c r="J40" i="1" s="1"/>
  <c r="J36" i="1" s="1"/>
  <c r="I39" i="1"/>
  <c r="I36" i="1" s="1"/>
  <c r="I34" i="1" s="1"/>
  <c r="E34" i="1"/>
  <c r="D34" i="1"/>
  <c r="D33" i="1"/>
  <c r="E33" i="1" s="1"/>
  <c r="J32" i="1"/>
  <c r="I32" i="1"/>
  <c r="E32" i="1"/>
  <c r="I31" i="1"/>
  <c r="J31" i="1" s="1"/>
  <c r="D31" i="1"/>
  <c r="E31" i="1" s="1"/>
  <c r="I30" i="1"/>
  <c r="J30" i="1" s="1"/>
  <c r="I29" i="1"/>
  <c r="J29" i="1" s="1"/>
  <c r="D29" i="1"/>
  <c r="J28" i="1"/>
  <c r="I28" i="1"/>
  <c r="D28" i="1"/>
  <c r="I27" i="1"/>
  <c r="I25" i="1" s="1"/>
  <c r="D27" i="1"/>
  <c r="E27" i="1" s="1"/>
  <c r="D26" i="1"/>
  <c r="E26" i="1" s="1"/>
  <c r="E24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I17" i="1"/>
  <c r="J17" i="1" s="1"/>
  <c r="I16" i="1"/>
  <c r="D14" i="1"/>
  <c r="D12" i="1" s="1"/>
  <c r="J14" i="1" l="1"/>
  <c r="I14" i="1"/>
  <c r="I12" i="1" s="1"/>
  <c r="J27" i="1"/>
  <c r="J25" i="1" s="1"/>
  <c r="J52" i="1"/>
  <c r="J50" i="1" s="1"/>
  <c r="J12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<sst xmlns="http://schemas.openxmlformats.org/spreadsheetml/2006/main" count="62" uniqueCount="59">
  <si>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</si>
  <si>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2017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</si>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</sst>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5048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934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Estados%20Fros%20y%20Pptales%202017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>
        <row r="16">
          <cell r="I16">
            <v>298013.21000000002</v>
          </cell>
          <cell r="J16">
            <v>15959038.130000001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2.08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30667131.82</v>
          </cell>
          <cell r="E31">
            <v>8490609.7100000009</v>
          </cell>
          <cell r="I31">
            <v>0</v>
          </cell>
          <cell r="J31">
            <v>0</v>
          </cell>
        </row>
        <row r="32">
          <cell r="D32">
            <v>6706916.79</v>
          </cell>
          <cell r="E32">
            <v>4507422.12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436257.87</v>
          </cell>
          <cell r="E34">
            <v>436257.87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D1" zoomScale="80" zoomScaleNormal="80" zoomScalePageLayoutView="80" workbookViewId="0">
      <selection activeCell="J42" sqref="J4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+D14-E24</f>
        <v>4102234.8599999994</v>
      </c>
      <c r="E12" s="37">
        <v>0</v>
      </c>
      <c r="F12" s="33"/>
      <c r="G12" s="35" t="s">
        <v>9</v>
      </c>
      <c r="H12" s="35"/>
      <c r="I12" s="37">
        <f>I14+I25</f>
        <v>0</v>
      </c>
      <c r="J12" s="37">
        <f>J14+J25</f>
        <v>15661026.98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>
        <f>+D16+D18-E17</f>
        <v>28478251.640000001</v>
      </c>
      <c r="E14" s="37"/>
      <c r="F14" s="33"/>
      <c r="G14" s="35" t="s">
        <v>11</v>
      </c>
      <c r="H14" s="35"/>
      <c r="I14" s="37">
        <f>SUM(I16:I23)</f>
        <v>0</v>
      </c>
      <c r="J14" s="37">
        <f>SUM(J16:J23)</f>
        <v>15661026.98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>
        <v>26068084.84</v>
      </c>
      <c r="E16" s="44">
        <v>0</v>
      </c>
      <c r="F16" s="33"/>
      <c r="G16" s="42" t="s">
        <v>13</v>
      </c>
      <c r="H16" s="42"/>
      <c r="I16" s="44">
        <f>IF([1]ESF!I16&gt;[1]ESF!J16,[1]ESF!I16-[1]ESF!J16,0)</f>
        <v>0</v>
      </c>
      <c r="J16" s="43">
        <v>15661024.92</v>
      </c>
      <c r="K16" s="29"/>
    </row>
    <row r="17" spans="1:11" x14ac:dyDescent="0.2">
      <c r="A17" s="34"/>
      <c r="B17" s="42" t="s">
        <v>14</v>
      </c>
      <c r="C17" s="42"/>
      <c r="D17" s="44">
        <v>0</v>
      </c>
      <c r="E17" s="43">
        <v>11936.39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2422103.19</v>
      </c>
      <c r="E18" s="43">
        <v>0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f>IF([1]ESF!D19&lt;[1]ESF!E19,[1]ESF!E19-[1]ESF!D19,0)</f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5" t="s">
        <v>23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2.06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</f>
        <v>24376016.780000001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22176522.109999999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2199494.67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4">
        <f>IF([1]ESF!D34&lt;[1]ESF!E34,[1]ESF!E34-[1]ESF!D34,0)</f>
        <v>0</v>
      </c>
      <c r="E31" s="44">
        <f>IF(D31&gt;0,0,[1]ESF!D34-[1]ESF!E34)</f>
        <v>0</v>
      </c>
      <c r="F31" s="33"/>
      <c r="G31" s="45" t="s">
        <v>39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7"/>
      <c r="J33" s="47"/>
      <c r="K33" s="29"/>
    </row>
    <row r="34" spans="1:11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+I36-J42</f>
        <v>11558792.120000001</v>
      </c>
      <c r="J34" s="37">
        <v>0</v>
      </c>
      <c r="K34" s="29"/>
    </row>
    <row r="35" spans="1:11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15422251.42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15422251.42</v>
      </c>
      <c r="J38" s="44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v>0</v>
      </c>
      <c r="J42" s="37">
        <f>+J45-I44</f>
        <v>3863459.3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45860.46</v>
      </c>
      <c r="J44" s="43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3909319.76</v>
      </c>
      <c r="K45" s="48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57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59" spans="1:11" ht="50.1" customHeight="1" x14ac:dyDescent="0.2">
      <c r="B59" s="60"/>
      <c r="C59" s="67"/>
      <c r="D59" s="68"/>
      <c r="E59" s="62"/>
      <c r="F59" s="15"/>
      <c r="G59" s="69"/>
      <c r="H59" s="70"/>
      <c r="I59" s="62"/>
      <c r="J59" s="62"/>
    </row>
    <row r="60" spans="1:11" ht="14.1" customHeight="1" x14ac:dyDescent="0.2">
      <c r="B60" s="71"/>
      <c r="C60" s="72"/>
      <c r="D60" s="72"/>
      <c r="E60" s="62"/>
      <c r="F60" s="62"/>
      <c r="G60" s="72"/>
      <c r="H60" s="72"/>
      <c r="I60" s="40"/>
      <c r="J60" s="62"/>
    </row>
    <row r="61" spans="1:11" ht="14.1" customHeight="1" x14ac:dyDescent="0.2">
      <c r="B61" s="73"/>
      <c r="C61" s="74"/>
      <c r="D61" s="74"/>
      <c r="E61" s="75"/>
      <c r="F61" s="75"/>
      <c r="G61" s="74"/>
      <c r="H61" s="74"/>
      <c r="I61" s="40"/>
      <c r="J61" s="62"/>
    </row>
    <row r="62" spans="1:11" x14ac:dyDescent="0.2">
      <c r="A62" s="76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2018-04-20T17:00:23Z</dcterms:created>
  <dcterms:modified xsi:type="dcterms:W3CDTF">2018-04-20T17:00:47Z</dcterms:modified>
</cp:coreProperties>
</file>